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media/image2.svg" ContentType="image/sv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31400" windowHeight="154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usuario</author>
  </authors>
  <commentList>
    <comment ref="B10" authorId="0">
      <text>
        <r>
          <rPr>
            <b/>
            <sz val="9"/>
            <rFont val="Tahoma"/>
            <charset val="134"/>
          </rPr>
          <t xml:space="preserve">CONOCE AQUÍ TODA LA INFORMACIÓN REFERENTE AL CÁLCULO DE LA HORA ORDINARIA CONFORME A LA REDUCCIÓN DE LA JORNADA LABORAL Y LA LEY 2101 DEL 2021 </t>
        </r>
      </text>
    </comment>
    <comment ref="H10" authorId="0">
      <text>
        <r>
          <rPr>
            <b/>
            <sz val="9"/>
            <rFont val="Tahoma"/>
            <charset val="134"/>
          </rPr>
          <t xml:space="preserve">INGRESA LA CANTIDAD DE HORAS EXTRAS REALIZADAS POR TU TRABAJADOR YA SEA DE MANERA MENSUAL, SEMANAL O QUINCENAL 
</t>
        </r>
      </text>
    </comment>
    <comment ref="B27" authorId="0">
      <text>
        <r>
          <rPr>
            <b/>
            <sz val="9"/>
            <rFont val="Tahoma"/>
            <charset val="134"/>
          </rPr>
          <t xml:space="preserve">CONOCE AQUÍ TODA LA INFORMACIÓN REFERENTE AL CÁLCULO DE LA HORA ORDINARIA CONFORME A LA REDUCCIÓN DE LA JORNADA LABORAL Y LA LEY 2101 DEL 2021 </t>
        </r>
      </text>
    </comment>
    <comment ref="H27" authorId="0">
      <text>
        <r>
          <rPr>
            <b/>
            <sz val="9"/>
            <rFont val="Tahoma"/>
            <charset val="134"/>
          </rPr>
          <t xml:space="preserve">INGRESA LA CANTIDAD DE HORAS EXTRAS REALIZADAS POR TU TRABAJADOR YA SEA DE MANERA MENSUAL, SEMANAL O QUINCENAL 
</t>
        </r>
      </text>
    </comment>
    <comment ref="B44" authorId="0">
      <text>
        <r>
          <rPr>
            <b/>
            <sz val="9"/>
            <rFont val="Tahoma"/>
            <charset val="134"/>
          </rPr>
          <t xml:space="preserve">CONOCE AQUÍ TODA LA INFORMACIÓN REFERENTE AL CÁLCULO DE LA HORA ORDINARIA CONFORME A LA REDUCCIÓN DE LA JORNADA LABORAL Y LA LEY 2101 DEL 2021 </t>
        </r>
      </text>
    </comment>
    <comment ref="H44" authorId="0">
      <text>
        <r>
          <rPr>
            <b/>
            <sz val="9"/>
            <rFont val="Tahoma"/>
            <charset val="134"/>
          </rPr>
          <t xml:space="preserve">INGRESA LA CANTIDAD DE HORAS EXTRAS REALIZADAS POR TU TRABAJADOR YA SEA DE MANERA MENSUAL, SEMANAL O QUINCENAL 
</t>
        </r>
      </text>
    </comment>
    <comment ref="B62" authorId="0">
      <text>
        <r>
          <rPr>
            <b/>
            <sz val="9"/>
            <rFont val="Tahoma"/>
            <charset val="134"/>
          </rPr>
          <t xml:space="preserve">CONOCE AQUÍ TODA LA INFORMACIÓN REFERENTE AL CÁLCULO DE LA HORA ORDINARIA CONFORME A LA REDUCCIÓN DE LA JORNADA LABORAL Y LA LEY 2101 DEL 2021 </t>
        </r>
      </text>
    </comment>
    <comment ref="H62" authorId="0">
      <text>
        <r>
          <rPr>
            <b/>
            <sz val="9"/>
            <rFont val="Tahoma"/>
            <charset val="134"/>
          </rPr>
          <t xml:space="preserve">INGRESA LA CANTIDAD DE HORAS EXTRAS REALIZADAS POR TU TRABAJADOR YA SEA DE MANERA MENSUAL, SEMANAL O QUINCENAL 
</t>
        </r>
      </text>
    </comment>
  </commentList>
</comments>
</file>

<file path=xl/sharedStrings.xml><?xml version="1.0" encoding="utf-8"?>
<sst xmlns="http://schemas.openxmlformats.org/spreadsheetml/2006/main" count="82" uniqueCount="29">
  <si>
    <t xml:space="preserve">CALCULADORA DE HORAS EXTRAS </t>
  </si>
  <si>
    <t xml:space="preserve">AÑO </t>
  </si>
  <si>
    <t xml:space="preserve">AÑO 2023 REDUCCIÓN A 47 HORAS SEMANALES </t>
  </si>
  <si>
    <t xml:space="preserve">CÁLCULO VALOR HORA SERA DE, 47 HRS A LA SEMANA ENTRE 6 DÍAS LABORALES POR LOS 30 DÍAS DEL PERIODO LABORAL ES IGUAL A 235 HORAS </t>
  </si>
  <si>
    <t>CONSULTA AQUÍ LA LEY 2101</t>
  </si>
  <si>
    <t>UNIFICACIÓN DE CRITERIO</t>
  </si>
  <si>
    <t>%</t>
  </si>
  <si>
    <t xml:space="preserve">TIPO DE HORA </t>
  </si>
  <si>
    <t xml:space="preserve">VALOR DE HORA </t>
  </si>
  <si>
    <t xml:space="preserve">HORAS EXTRAS </t>
  </si>
  <si>
    <t xml:space="preserve">TOTAL DEL PAGO </t>
  </si>
  <si>
    <t xml:space="preserve">OBSERVACIONES </t>
  </si>
  <si>
    <t xml:space="preserve">SALARIO BASE </t>
  </si>
  <si>
    <t xml:space="preserve">HORA DIURNA EXTRA </t>
  </si>
  <si>
    <t xml:space="preserve">HORA ORDINARIA </t>
  </si>
  <si>
    <t xml:space="preserve">RECARGO NOCTURNO </t>
  </si>
  <si>
    <t xml:space="preserve">Modifica el salario base de tu trabajador, solo el salario correspondiente sin ningun otro concepto sumado </t>
  </si>
  <si>
    <t xml:space="preserve">HORA NOCTURNA EXTRA </t>
  </si>
  <si>
    <t xml:space="preserve">RECARGO DOMINICAL O FESTIVO </t>
  </si>
  <si>
    <t xml:space="preserve">HORA EXTRA DIURNA DOMINICAL O FESTIVA </t>
  </si>
  <si>
    <t xml:space="preserve">HORA DOMINICAL O FESTIVA NOCTURNA </t>
  </si>
  <si>
    <t xml:space="preserve">HORA EXTRA NOCTURNA DOMINICAL O FESTIVA </t>
  </si>
  <si>
    <t xml:space="preserve">15 DE JULIO AÑO 2024 REDUCCIÓN A 46 HORAS SEMANALES </t>
  </si>
  <si>
    <t xml:space="preserve">CÁLCULO VALOR HORA SERA DE, 46 HRS A LA SEMANA ENTRE 6 DÍAS LABORALES POR LOS 30 DÍAS DEL PERIODO LABORAL ES IGUAL A 230 HORAS MENSUALES </t>
  </si>
  <si>
    <t xml:space="preserve">Coloca el salario de acuerdo al año correspondiete y su incremento.  Modifica el salario base de tu trabajador, solo el salario correspondiente sin ningun otro concepto sumado </t>
  </si>
  <si>
    <t xml:space="preserve">15 DE JULIO AÑO 2025 REDUCCIÓN A 44 HORAS SEMANALES </t>
  </si>
  <si>
    <t xml:space="preserve">CÁLCULO VALOR HORA SERA DE, 44 HRS A LA SEMANA ENTRE 6 DÍAS LABORALES POR LOS 30 DÍAS DEL PERIODO LABORAL ES IGUAL A 220 HORAS </t>
  </si>
  <si>
    <t xml:space="preserve">15 DE JULIO AÑO 2026 REDUCCIÓN A 42 HORAS SEMANALES </t>
  </si>
  <si>
    <t xml:space="preserve">CÁLCULO VALOR HORA SERA DE, 42 HRS A LA SEMANA ENTRE 6 DÍAS LABORALES POR LOS 30 DÍAS DEL PERIODO LABORAL ES IGUAL A 210 HORAS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</si>
</sst>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$&quot;* #,##0.00_-;\-&quot;$&quot;* #,##0.00_-;_-&quot;$&quot;* &quot;-&quot;??_-;_-@_-"/>
    <numFmt numFmtId="177" formatCode="_-* #,##0\ &quot;€&quot;_-;\-* #,##0\ &quot;€&quot;_-;_-* &quot;-&quot;\ &quot;€&quot;_-;_-@_-"/>
  </numFmts>
  <fonts count="36">
    <font>
      <sz val="11"/>
      <color theme="1"/>
      <name val="Calibri"/>
      <charset val="134"/>
      <scheme val="minor"/>
    </font>
    <font>
      <b/>
      <i/>
      <sz val="26"/>
      <color rgb="FF062A51"/>
      <name val="Vice City Sans"/>
      <charset val="134"/>
    </font>
    <font>
      <sz val="11"/>
      <color theme="1"/>
      <name val="Roboto Bk"/>
      <charset val="134"/>
    </font>
    <font>
      <sz val="11"/>
      <color rgb="FF062A51"/>
      <name val="Roboto Bk"/>
      <charset val="134"/>
    </font>
    <font>
      <sz val="11"/>
      <color rgb="FFFF4B71"/>
      <name val="Roboto Bk"/>
      <charset val="134"/>
    </font>
    <font>
      <sz val="72"/>
      <color rgb="FF062A51"/>
      <name val="Roboto Bk"/>
      <charset val="134"/>
    </font>
    <font>
      <b/>
      <u/>
      <sz val="14"/>
      <color theme="0"/>
      <name val="Vice City Sans"/>
      <charset val="134"/>
    </font>
    <font>
      <sz val="11"/>
      <color theme="0"/>
      <name val="Roboto Bk"/>
      <charset val="134"/>
    </font>
    <font>
      <sz val="11"/>
      <color rgb="FF062A51"/>
      <name val="Roboto"/>
      <charset val="134"/>
    </font>
    <font>
      <b/>
      <u/>
      <sz val="11"/>
      <color theme="0"/>
      <name val="Calibri"/>
      <charset val="134"/>
      <scheme val="minor"/>
    </font>
    <font>
      <sz val="11"/>
      <color theme="1"/>
      <name val="Roboto"/>
      <charset val="134"/>
    </font>
    <font>
      <sz val="11"/>
      <color theme="0"/>
      <name val="Roboto"/>
      <charset val="134"/>
    </font>
    <font>
      <sz val="9"/>
      <color theme="0"/>
      <name val="Roboto Bk"/>
      <charset val="134"/>
    </font>
    <font>
      <b/>
      <sz val="11"/>
      <color theme="0"/>
      <name val="Roboto"/>
      <charset val="134"/>
    </font>
    <font>
      <b/>
      <u/>
      <sz val="14"/>
      <color rgb="FF062A51"/>
      <name val="Vice City Sans"/>
      <charset val="13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D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62A51"/>
        <bgColor indexed="64"/>
      </patternFill>
    </fill>
    <fill>
      <patternFill patternType="solid">
        <fgColor rgb="FFFF4B7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FFD066"/>
      </bottom>
      <diagonal/>
    </border>
    <border>
      <left style="thin">
        <color rgb="FFFFD066"/>
      </left>
      <right style="thin">
        <color rgb="FFFFD066"/>
      </right>
      <top style="thin">
        <color rgb="FFFFD066"/>
      </top>
      <bottom style="thin">
        <color rgb="FFFFD066"/>
      </bottom>
      <diagonal/>
    </border>
    <border>
      <left/>
      <right/>
      <top style="thin">
        <color rgb="FFFFD066"/>
      </top>
      <bottom/>
      <diagonal/>
    </border>
    <border>
      <left style="medium">
        <color rgb="FFFF4B71"/>
      </left>
      <right style="thin">
        <color rgb="FFFF4B71"/>
      </right>
      <top style="medium">
        <color rgb="FFFF4B71"/>
      </top>
      <bottom style="thin">
        <color rgb="FFFF4B71"/>
      </bottom>
      <diagonal/>
    </border>
    <border>
      <left style="thin">
        <color rgb="FFFF4B71"/>
      </left>
      <right style="thin">
        <color rgb="FFFF4B71"/>
      </right>
      <top style="medium">
        <color rgb="FFFF4B71"/>
      </top>
      <bottom style="thin">
        <color rgb="FFFF4B71"/>
      </bottom>
      <diagonal/>
    </border>
    <border>
      <left style="medium">
        <color rgb="FFFF4B71"/>
      </left>
      <right style="thin">
        <color rgb="FFFF4B71"/>
      </right>
      <top style="thin">
        <color rgb="FFFF4B71"/>
      </top>
      <bottom style="thin">
        <color rgb="FFFF4B71"/>
      </bottom>
      <diagonal/>
    </border>
    <border>
      <left style="thin">
        <color rgb="FFFF4B71"/>
      </left>
      <right style="thin">
        <color rgb="FFFF4B71"/>
      </right>
      <top style="thin">
        <color rgb="FFFF4B71"/>
      </top>
      <bottom style="thin">
        <color rgb="FFFF4B71"/>
      </bottom>
      <diagonal/>
    </border>
    <border>
      <left style="medium">
        <color rgb="FFFF4B71"/>
      </left>
      <right style="thin">
        <color rgb="FFFF4B71"/>
      </right>
      <top style="thin">
        <color rgb="FFFF4B71"/>
      </top>
      <bottom style="medium">
        <color rgb="FFFF4B71"/>
      </bottom>
      <diagonal/>
    </border>
    <border>
      <left style="thin">
        <color rgb="FFFF4B71"/>
      </left>
      <right style="thin">
        <color rgb="FFFF4B71"/>
      </right>
      <top style="thin">
        <color rgb="FFFF4B71"/>
      </top>
      <bottom style="medium">
        <color rgb="FFFF4B71"/>
      </bottom>
      <diagonal/>
    </border>
    <border>
      <left style="thin">
        <color rgb="FFFF4B71"/>
      </left>
      <right style="medium">
        <color rgb="FFFF4B71"/>
      </right>
      <top style="medium">
        <color rgb="FFFF4B71"/>
      </top>
      <bottom style="thin">
        <color rgb="FFFF4B71"/>
      </bottom>
      <diagonal/>
    </border>
    <border>
      <left style="thin">
        <color rgb="FFFF4B71"/>
      </left>
      <right style="medium">
        <color rgb="FFFF4B71"/>
      </right>
      <top style="thin">
        <color rgb="FFFF4B71"/>
      </top>
      <bottom style="thin">
        <color rgb="FFFF4B71"/>
      </bottom>
      <diagonal/>
    </border>
    <border>
      <left style="thin">
        <color rgb="FFFF4B71"/>
      </left>
      <right style="medium">
        <color rgb="FFFF4B71"/>
      </right>
      <top style="thin">
        <color rgb="FFFF4B71"/>
      </top>
      <bottom style="medium">
        <color rgb="FFFF4B7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5" fillId="7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9" borderId="17" applyNumberFormat="0" applyAlignment="0" applyProtection="0">
      <alignment vertical="center"/>
    </xf>
    <xf numFmtId="0" fontId="26" fillId="9" borderId="16" applyNumberFormat="0" applyAlignment="0" applyProtection="0">
      <alignment vertical="center"/>
    </xf>
    <xf numFmtId="0" fontId="27" fillId="10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0" fontId="0" fillId="3" borderId="0" xfId="0" applyFill="1"/>
    <xf numFmtId="3" fontId="0" fillId="3" borderId="0" xfId="0" applyNumberFormat="1" applyFill="1"/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 applyAlignment="1">
      <alignment wrapText="1"/>
    </xf>
    <xf numFmtId="0" fontId="6" fillId="4" borderId="1" xfId="6" applyFont="1" applyFill="1" applyBorder="1" applyAlignment="1">
      <alignment horizontal="center" vertical="center"/>
    </xf>
    <xf numFmtId="0" fontId="3" fillId="3" borderId="2" xfId="0" applyFont="1" applyFill="1" applyBorder="1"/>
    <xf numFmtId="176" fontId="7" fillId="5" borderId="2" xfId="2" applyFont="1" applyFill="1" applyBorder="1" applyAlignment="1">
      <alignment horizontal="right"/>
    </xf>
    <xf numFmtId="176" fontId="7" fillId="5" borderId="2" xfId="2" applyFont="1" applyFill="1" applyBorder="1" applyAlignment="1" applyProtection="1">
      <alignment horizontal="right"/>
    </xf>
    <xf numFmtId="0" fontId="8" fillId="0" borderId="3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0" xfId="0" applyFont="1" applyFill="1" applyBorder="1"/>
    <xf numFmtId="176" fontId="7" fillId="3" borderId="0" xfId="2" applyFont="1" applyFill="1" applyBorder="1" applyAlignment="1">
      <alignment horizontal="right"/>
    </xf>
    <xf numFmtId="176" fontId="7" fillId="3" borderId="0" xfId="2" applyFont="1" applyFill="1" applyBorder="1" applyAlignment="1" applyProtection="1">
      <alignment horizontal="right"/>
    </xf>
    <xf numFmtId="0" fontId="3" fillId="2" borderId="0" xfId="0" applyFont="1" applyFill="1" applyAlignment="1">
      <alignment horizontal="center"/>
    </xf>
    <xf numFmtId="0" fontId="4" fillId="3" borderId="0" xfId="0" applyFont="1" applyFill="1"/>
    <xf numFmtId="0" fontId="2" fillId="3" borderId="0" xfId="0" applyFont="1" applyFill="1" applyBorder="1" applyAlignment="1">
      <alignment wrapText="1"/>
    </xf>
    <xf numFmtId="0" fontId="9" fillId="4" borderId="1" xfId="6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/>
    <xf numFmtId="3" fontId="2" fillId="3" borderId="0" xfId="0" applyNumberFormat="1" applyFont="1" applyFill="1"/>
    <xf numFmtId="0" fontId="4" fillId="3" borderId="0" xfId="0" applyFont="1" applyFill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center" vertical="center" wrapText="1"/>
    </xf>
    <xf numFmtId="9" fontId="13" fillId="5" borderId="6" xfId="3" applyFont="1" applyFill="1" applyBorder="1" applyAlignment="1">
      <alignment vertical="top" wrapText="1"/>
    </xf>
    <xf numFmtId="0" fontId="10" fillId="3" borderId="7" xfId="0" applyFont="1" applyFill="1" applyBorder="1" applyAlignment="1">
      <alignment vertical="top"/>
    </xf>
    <xf numFmtId="3" fontId="10" fillId="3" borderId="7" xfId="0" applyNumberFormat="1" applyFont="1" applyFill="1" applyBorder="1" applyAlignment="1">
      <alignment vertical="top" wrapText="1"/>
    </xf>
    <xf numFmtId="0" fontId="10" fillId="3" borderId="7" xfId="0" applyNumberFormat="1" applyFont="1" applyFill="1" applyBorder="1" applyAlignment="1">
      <alignment horizontal="center" vertical="top" wrapText="1"/>
    </xf>
    <xf numFmtId="0" fontId="10" fillId="6" borderId="7" xfId="0" applyNumberFormat="1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vertical="top"/>
    </xf>
    <xf numFmtId="3" fontId="10" fillId="6" borderId="7" xfId="0" applyNumberFormat="1" applyFont="1" applyFill="1" applyBorder="1" applyAlignment="1">
      <alignment vertical="top" wrapText="1"/>
    </xf>
    <xf numFmtId="9" fontId="13" fillId="5" borderId="8" xfId="3" applyFont="1" applyFill="1" applyBorder="1" applyAlignment="1">
      <alignment vertical="top" wrapText="1"/>
    </xf>
    <xf numFmtId="0" fontId="10" fillId="3" borderId="9" xfId="0" applyFont="1" applyFill="1" applyBorder="1" applyAlignment="1">
      <alignment vertical="top"/>
    </xf>
    <xf numFmtId="3" fontId="10" fillId="3" borderId="9" xfId="0" applyNumberFormat="1" applyFont="1" applyFill="1" applyBorder="1" applyAlignment="1">
      <alignment vertical="top" wrapText="1"/>
    </xf>
    <xf numFmtId="0" fontId="10" fillId="3" borderId="9" xfId="0" applyNumberFormat="1" applyFont="1" applyFill="1" applyBorder="1" applyAlignment="1">
      <alignment horizontal="center" vertical="top" wrapText="1"/>
    </xf>
    <xf numFmtId="3" fontId="2" fillId="3" borderId="0" xfId="0" applyNumberFormat="1" applyFont="1" applyFill="1" applyAlignment="1">
      <alignment vertical="top" wrapText="1"/>
    </xf>
    <xf numFmtId="0" fontId="7" fillId="3" borderId="0" xfId="0" applyFont="1" applyFill="1" applyBorder="1" applyAlignment="1">
      <alignment horizontal="center" vertical="center"/>
    </xf>
    <xf numFmtId="3" fontId="7" fillId="3" borderId="0" xfId="0" applyNumberFormat="1" applyFont="1" applyFill="1" applyBorder="1"/>
    <xf numFmtId="0" fontId="8" fillId="0" borderId="0" xfId="0" applyFont="1" applyFill="1"/>
    <xf numFmtId="0" fontId="2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wrapText="1"/>
    </xf>
    <xf numFmtId="0" fontId="7" fillId="3" borderId="0" xfId="0" applyFont="1" applyFill="1" applyBorder="1" applyAlignment="1">
      <alignment horizontal="right"/>
    </xf>
    <xf numFmtId="0" fontId="14" fillId="3" borderId="0" xfId="6" applyFont="1" applyFill="1" applyBorder="1"/>
    <xf numFmtId="0" fontId="12" fillId="4" borderId="10" xfId="0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vertical="top" wrapText="1"/>
    </xf>
    <xf numFmtId="176" fontId="2" fillId="3" borderId="11" xfId="0" applyNumberFormat="1" applyFont="1" applyFill="1" applyBorder="1" applyAlignment="1">
      <alignment vertical="top" wrapText="1"/>
    </xf>
    <xf numFmtId="176" fontId="2" fillId="6" borderId="7" xfId="0" applyNumberFormat="1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176" fontId="2" fillId="3" borderId="9" xfId="0" applyNumberFormat="1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176" fontId="2" fillId="3" borderId="0" xfId="0" applyNumberFormat="1" applyFont="1" applyFill="1" applyAlignment="1">
      <alignment vertical="top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FFD066"/>
      <color rgb="00062A51"/>
      <color rgb="00FF4B71"/>
      <color rgb="00E6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drive.google.com/file/d/1HIN-BKRYyOtI3ARFE_pHUbfekdRmWkjE/view?usp=drive_link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590550</xdr:colOff>
      <xdr:row>3</xdr:row>
      <xdr:rowOff>28575</xdr:rowOff>
    </xdr:from>
    <xdr:to>
      <xdr:col>11</xdr:col>
      <xdr:colOff>742950</xdr:colOff>
      <xdr:row>6</xdr:row>
      <xdr:rowOff>371475</xdr:rowOff>
    </xdr:to>
    <xdr:pic>
      <xdr:nvPicPr>
        <xdr:cNvPr id="3" name="Gráfico 2" descr="Martillo de juez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996410" y="1228725"/>
          <a:ext cx="1081405" cy="985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343a9f6a-a6fa-497f-b82f-b51dbf2568ba.usrfiles.com/ugd/343a9f_6e86e48e23f2449c89351c4773bc3f68.pdf" TargetMode="External"/><Relationship Id="rId4" Type="http://schemas.openxmlformats.org/officeDocument/2006/relationships/hyperlink" Target="https://drive.google.com/file/d/1GLyKElsmFDsmF2h_EgmWjiRENGac8-OB/view?usp=drive_link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1"/>
  <dimension ref="A1:XFD82"/>
  <sheetViews>
    <sheetView tabSelected="1" zoomScale="70" zoomScaleNormal="70" topLeftCell="A8" workbookViewId="0">
      <selection activeCell="B62" sqref="B62:C62"/>
    </sheetView>
  </sheetViews>
  <sheetFormatPr defaultColWidth="11" defaultRowHeight="16.8"/>
  <cols>
    <col min="1" max="1" width="2.140625" style="5" customWidth="1"/>
    <col min="2" max="2" width="18.7109375" style="5" customWidth="1"/>
    <col min="3" max="3" width="22.140625" style="5" customWidth="1"/>
    <col min="4" max="4" width="1.7109375" style="5" customWidth="1"/>
    <col min="5" max="5" width="14.7109375" style="5" customWidth="1"/>
    <col min="6" max="6" width="48.140625" style="5" customWidth="1"/>
    <col min="7" max="7" width="12.859375" style="6" customWidth="1"/>
    <col min="8" max="8" width="12.4296875" style="5" customWidth="1"/>
    <col min="9" max="9" width="21.2890625" style="5" customWidth="1"/>
    <col min="10" max="10" width="47.7109375" style="5" customWidth="1"/>
    <col min="11" max="16384" width="11.4296875" style="5"/>
  </cols>
  <sheetData>
    <row r="1" s="1" customFormat="1" ht="35.25" customHeight="1" spans="1:1">
      <c r="A1" s="1" t="s">
        <v>0</v>
      </c>
    </row>
    <row r="2" s="1" customFormat="1" ht="35.25" customHeight="1"/>
    <row r="3" s="2" customFormat="1" ht="24" customHeight="1" spans="7:7">
      <c r="G3" s="31"/>
    </row>
    <row r="4" s="2" customFormat="1" ht="17" spans="2:10">
      <c r="B4" s="7" t="s">
        <v>1</v>
      </c>
      <c r="C4" s="8"/>
      <c r="D4" s="9"/>
      <c r="E4" s="23" t="s">
        <v>2</v>
      </c>
      <c r="F4" s="23"/>
      <c r="G4" s="23"/>
      <c r="H4" s="23"/>
      <c r="I4" s="23"/>
      <c r="J4" s="23"/>
    </row>
    <row r="5" s="2" customFormat="1" spans="2:3">
      <c r="B5" s="10">
        <v>2023</v>
      </c>
      <c r="C5" s="10"/>
    </row>
    <row r="6" s="2" customFormat="1" spans="2:4">
      <c r="B6" s="10"/>
      <c r="C6" s="10"/>
      <c r="D6" s="11"/>
    </row>
    <row r="7" s="2" customFormat="1" ht="40.5" customHeight="1" spans="2:3">
      <c r="B7" s="10"/>
      <c r="C7" s="10"/>
    </row>
    <row r="8" s="2" customFormat="1" ht="20.4" spans="2:12">
      <c r="B8" s="10"/>
      <c r="C8" s="10"/>
      <c r="D8" s="12"/>
      <c r="E8" s="32" t="s">
        <v>3</v>
      </c>
      <c r="F8" s="32"/>
      <c r="G8" s="32"/>
      <c r="H8" s="32"/>
      <c r="I8" s="32"/>
      <c r="J8" s="32"/>
      <c r="L8" s="54" t="s">
        <v>4</v>
      </c>
    </row>
    <row r="9" s="3" customFormat="1"/>
    <row r="10" s="4" customFormat="1" ht="20.4" hidden="1" outlineLevel="1" spans="2:10">
      <c r="B10" s="13" t="s">
        <v>5</v>
      </c>
      <c r="C10" s="13"/>
      <c r="E10" s="33" t="s">
        <v>6</v>
      </c>
      <c r="F10" s="34" t="s">
        <v>7</v>
      </c>
      <c r="G10" s="35" t="s">
        <v>8</v>
      </c>
      <c r="H10" s="34" t="s">
        <v>9</v>
      </c>
      <c r="I10" s="34" t="s">
        <v>10</v>
      </c>
      <c r="J10" s="55" t="s">
        <v>11</v>
      </c>
    </row>
    <row r="11" s="4" customFormat="1" hidden="1" outlineLevel="1" spans="2:10">
      <c r="B11" s="14" t="s">
        <v>12</v>
      </c>
      <c r="C11" s="15">
        <v>1300000</v>
      </c>
      <c r="E11" s="36">
        <v>0.25</v>
      </c>
      <c r="F11" s="37" t="s">
        <v>13</v>
      </c>
      <c r="G11" s="38">
        <f>C12*0.25+C12</f>
        <v>6914.89361702128</v>
      </c>
      <c r="H11" s="39"/>
      <c r="I11" s="56">
        <f>G11*H11</f>
        <v>0</v>
      </c>
      <c r="J11" s="57"/>
    </row>
    <row r="12" s="4" customFormat="1" hidden="1" outlineLevel="1" spans="2:10">
      <c r="B12" s="14" t="s">
        <v>14</v>
      </c>
      <c r="C12" s="16">
        <f>C11/235</f>
        <v>5531.91489361702</v>
      </c>
      <c r="E12" s="36">
        <v>0.35</v>
      </c>
      <c r="F12" s="37" t="s">
        <v>15</v>
      </c>
      <c r="G12" s="38">
        <f>C12*0.35+C12</f>
        <v>7468.08510638298</v>
      </c>
      <c r="H12" s="40"/>
      <c r="I12" s="58">
        <f t="shared" ref="I12:I14" si="0">G12*H12</f>
        <v>0</v>
      </c>
      <c r="J12" s="59"/>
    </row>
    <row r="13" s="4" customFormat="1" ht="12.75" hidden="1" customHeight="1" outlineLevel="1" spans="2:10">
      <c r="B13" s="17" t="s">
        <v>16</v>
      </c>
      <c r="C13" s="17"/>
      <c r="E13" s="36">
        <v>0.75</v>
      </c>
      <c r="F13" s="37" t="s">
        <v>17</v>
      </c>
      <c r="G13" s="38">
        <f>C12*0.75+C12</f>
        <v>9680.85106382979</v>
      </c>
      <c r="H13" s="39"/>
      <c r="I13" s="56">
        <f t="shared" si="0"/>
        <v>0</v>
      </c>
      <c r="J13" s="57"/>
    </row>
    <row r="14" s="4" customFormat="1" hidden="1" outlineLevel="1" spans="2:10">
      <c r="B14" s="18"/>
      <c r="C14" s="18"/>
      <c r="E14" s="36">
        <v>0.75</v>
      </c>
      <c r="F14" s="41" t="s">
        <v>18</v>
      </c>
      <c r="G14" s="42">
        <f>C12*0.75+C12</f>
        <v>9680.85106382979</v>
      </c>
      <c r="H14" s="40"/>
      <c r="I14" s="58">
        <f t="shared" si="0"/>
        <v>0</v>
      </c>
      <c r="J14" s="59"/>
    </row>
    <row r="15" s="4" customFormat="1" ht="15" hidden="1" customHeight="1" outlineLevel="1" spans="2:10">
      <c r="B15" s="18"/>
      <c r="C15" s="18"/>
      <c r="E15" s="36">
        <v>1</v>
      </c>
      <c r="F15" s="37" t="s">
        <v>19</v>
      </c>
      <c r="G15" s="38">
        <f>C12*1+C12</f>
        <v>11063.829787234</v>
      </c>
      <c r="H15" s="39"/>
      <c r="I15" s="56">
        <f t="shared" ref="I15:I17" si="1">G15*H15</f>
        <v>0</v>
      </c>
      <c r="J15" s="60"/>
    </row>
    <row r="16" s="4" customFormat="1" hidden="1" outlineLevel="1" spans="2:10">
      <c r="B16" s="18"/>
      <c r="C16" s="18"/>
      <c r="E16" s="36">
        <v>1.1</v>
      </c>
      <c r="F16" s="41" t="s">
        <v>20</v>
      </c>
      <c r="G16" s="42">
        <f>C12*1.1+C12</f>
        <v>11617.0212765957</v>
      </c>
      <c r="H16" s="40"/>
      <c r="I16" s="58">
        <f t="shared" si="1"/>
        <v>0</v>
      </c>
      <c r="J16" s="59"/>
    </row>
    <row r="17" s="4" customFormat="1" ht="17.55" hidden="1" outlineLevel="1" spans="2:10">
      <c r="B17" s="18"/>
      <c r="C17" s="18"/>
      <c r="E17" s="43">
        <v>1.5</v>
      </c>
      <c r="F17" s="44" t="s">
        <v>21</v>
      </c>
      <c r="G17" s="45">
        <f>C12*1.5+C12</f>
        <v>13829.7872340426</v>
      </c>
      <c r="H17" s="46"/>
      <c r="I17" s="61">
        <f t="shared" si="1"/>
        <v>0</v>
      </c>
      <c r="J17" s="62"/>
    </row>
    <row r="18" s="4" customFormat="1" collapsed="1" spans="1:9">
      <c r="A18" s="19"/>
      <c r="B18" s="20"/>
      <c r="C18" s="21"/>
      <c r="D18" s="20"/>
      <c r="G18" s="47"/>
      <c r="I18" s="63">
        <f>SUM(I11:I17)</f>
        <v>0</v>
      </c>
    </row>
    <row r="19" s="4" customFormat="1" spans="1:10">
      <c r="A19" s="19"/>
      <c r="B19" s="20"/>
      <c r="C19" s="22"/>
      <c r="D19" s="20"/>
      <c r="E19" s="20"/>
      <c r="F19" s="48"/>
      <c r="G19" s="49"/>
      <c r="H19" s="20"/>
      <c r="I19" s="20"/>
      <c r="J19" s="20"/>
    </row>
    <row r="20" s="4" customFormat="1" spans="1:10">
      <c r="A20" s="23" t="s">
        <v>22</v>
      </c>
      <c r="B20" s="23"/>
      <c r="C20" s="23"/>
      <c r="D20" s="23"/>
      <c r="E20" s="23"/>
      <c r="F20" s="23"/>
      <c r="G20" s="23"/>
      <c r="H20" s="23"/>
      <c r="I20" s="23"/>
      <c r="J20" s="23"/>
    </row>
    <row r="21" s="2" customFormat="1" ht="17" spans="1:7">
      <c r="A21" s="20"/>
      <c r="B21" s="7" t="s">
        <v>1</v>
      </c>
      <c r="C21" s="8"/>
      <c r="G21" s="31"/>
    </row>
    <row r="22" s="2" customFormat="1" spans="1:7">
      <c r="A22" s="20"/>
      <c r="B22" s="10">
        <v>2024</v>
      </c>
      <c r="C22" s="10"/>
      <c r="D22" s="24"/>
      <c r="E22" s="50"/>
      <c r="F22" s="24"/>
      <c r="G22" s="31"/>
    </row>
    <row r="23" s="2" customFormat="1" spans="1:7">
      <c r="A23" s="20"/>
      <c r="B23" s="10"/>
      <c r="C23" s="10"/>
      <c r="F23" s="51"/>
      <c r="G23" s="31"/>
    </row>
    <row r="24" s="2" customFormat="1" spans="1:7">
      <c r="A24" s="20"/>
      <c r="B24" s="10"/>
      <c r="C24" s="10"/>
      <c r="D24" s="11"/>
      <c r="G24" s="31"/>
    </row>
    <row r="25" s="2" customFormat="1" spans="1:10">
      <c r="A25" s="20"/>
      <c r="B25" s="10"/>
      <c r="C25" s="10"/>
      <c r="E25" s="32" t="s">
        <v>23</v>
      </c>
      <c r="F25" s="32"/>
      <c r="G25" s="32"/>
      <c r="H25" s="32"/>
      <c r="I25" s="32"/>
      <c r="J25" s="32"/>
    </row>
    <row r="26" s="2" customFormat="1" spans="1:9">
      <c r="A26" s="20"/>
      <c r="B26" s="25"/>
      <c r="C26" s="25"/>
      <c r="D26" s="12"/>
      <c r="E26" s="12"/>
      <c r="F26" s="12"/>
      <c r="G26" s="52"/>
      <c r="H26" s="12"/>
      <c r="I26" s="12"/>
    </row>
    <row r="27" s="2" customFormat="1" hidden="1" outlineLevel="1" spans="1:10">
      <c r="A27" s="20"/>
      <c r="B27" s="26" t="s">
        <v>5</v>
      </c>
      <c r="C27" s="26"/>
      <c r="D27" s="3"/>
      <c r="E27" s="33" t="s">
        <v>6</v>
      </c>
      <c r="F27" s="34" t="s">
        <v>7</v>
      </c>
      <c r="G27" s="35" t="s">
        <v>8</v>
      </c>
      <c r="H27" s="34" t="s">
        <v>9</v>
      </c>
      <c r="I27" s="34" t="s">
        <v>10</v>
      </c>
      <c r="J27" s="55" t="s">
        <v>11</v>
      </c>
    </row>
    <row r="28" s="2" customFormat="1" hidden="1" outlineLevel="1" spans="1:10">
      <c r="A28" s="20"/>
      <c r="B28" s="14" t="s">
        <v>12</v>
      </c>
      <c r="C28" s="15">
        <v>1423500</v>
      </c>
      <c r="D28" s="4"/>
      <c r="E28" s="36">
        <v>0.25</v>
      </c>
      <c r="F28" s="37" t="s">
        <v>13</v>
      </c>
      <c r="G28" s="38">
        <f>C29*0.25+C29</f>
        <v>7736.41304347826</v>
      </c>
      <c r="H28" s="39"/>
      <c r="I28" s="56">
        <f>G28*H28</f>
        <v>0</v>
      </c>
      <c r="J28" s="57"/>
    </row>
    <row r="29" s="2" customFormat="1" hidden="1" outlineLevel="1" spans="1:10">
      <c r="A29" s="20"/>
      <c r="B29" s="14" t="s">
        <v>14</v>
      </c>
      <c r="C29" s="16">
        <f>C28/230</f>
        <v>6189.13043478261</v>
      </c>
      <c r="D29" s="4"/>
      <c r="E29" s="36">
        <v>0.35</v>
      </c>
      <c r="F29" s="37" t="s">
        <v>15</v>
      </c>
      <c r="G29" s="38">
        <f>C29*0.35+C29</f>
        <v>8355.32608695652</v>
      </c>
      <c r="H29" s="40"/>
      <c r="I29" s="58">
        <f t="shared" ref="I29:I31" si="2">G29*H29</f>
        <v>0</v>
      </c>
      <c r="J29" s="59"/>
    </row>
    <row r="30" s="2" customFormat="1" ht="15" hidden="1" customHeight="1" outlineLevel="1" spans="1:10">
      <c r="A30" s="20"/>
      <c r="B30" s="27" t="s">
        <v>24</v>
      </c>
      <c r="C30" s="27"/>
      <c r="D30" s="4"/>
      <c r="E30" s="36">
        <v>0.75</v>
      </c>
      <c r="F30" s="37" t="s">
        <v>17</v>
      </c>
      <c r="G30" s="38">
        <f>C29*0.75+C29</f>
        <v>10830.9782608696</v>
      </c>
      <c r="H30" s="39"/>
      <c r="I30" s="56">
        <f t="shared" si="2"/>
        <v>0</v>
      </c>
      <c r="J30" s="57"/>
    </row>
    <row r="31" s="2" customFormat="1" hidden="1" outlineLevel="1" spans="1:10">
      <c r="A31" s="20"/>
      <c r="B31" s="28"/>
      <c r="C31" s="28"/>
      <c r="D31" s="4"/>
      <c r="E31" s="36">
        <v>0.75</v>
      </c>
      <c r="F31" s="41" t="s">
        <v>18</v>
      </c>
      <c r="G31" s="42">
        <f>C29*0.75+C29</f>
        <v>10830.9782608696</v>
      </c>
      <c r="H31" s="40"/>
      <c r="I31" s="58">
        <f t="shared" si="2"/>
        <v>0</v>
      </c>
      <c r="J31" s="59"/>
    </row>
    <row r="32" s="2" customFormat="1" hidden="1" outlineLevel="1" spans="1:10">
      <c r="A32" s="20"/>
      <c r="B32" s="28"/>
      <c r="C32" s="28"/>
      <c r="D32" s="4"/>
      <c r="E32" s="36">
        <v>1</v>
      </c>
      <c r="F32" s="37" t="s">
        <v>19</v>
      </c>
      <c r="G32" s="38">
        <f>C29*1+C29</f>
        <v>12378.2608695652</v>
      </c>
      <c r="H32" s="39"/>
      <c r="I32" s="56">
        <f t="shared" ref="I32:I34" si="3">G32*H32</f>
        <v>0</v>
      </c>
      <c r="J32" s="60"/>
    </row>
    <row r="33" s="2" customFormat="1" hidden="1" outlineLevel="1" spans="1:10">
      <c r="A33" s="20"/>
      <c r="B33" s="28"/>
      <c r="C33" s="28"/>
      <c r="D33" s="4"/>
      <c r="E33" s="36">
        <v>1.1</v>
      </c>
      <c r="F33" s="41" t="s">
        <v>20</v>
      </c>
      <c r="G33" s="42">
        <f>C29*1.1+C29</f>
        <v>12997.1739130435</v>
      </c>
      <c r="H33" s="40"/>
      <c r="I33" s="58">
        <f t="shared" si="3"/>
        <v>0</v>
      </c>
      <c r="J33" s="59"/>
    </row>
    <row r="34" s="2" customFormat="1" ht="17.55" hidden="1" outlineLevel="1" spans="1:10">
      <c r="A34" s="20"/>
      <c r="B34" s="28"/>
      <c r="C34" s="28"/>
      <c r="D34" s="4"/>
      <c r="E34" s="43">
        <v>1.5</v>
      </c>
      <c r="F34" s="44" t="s">
        <v>21</v>
      </c>
      <c r="G34" s="45">
        <f>C29*1.5+C29</f>
        <v>15472.8260869565</v>
      </c>
      <c r="H34" s="46"/>
      <c r="I34" s="61">
        <f t="shared" si="3"/>
        <v>0</v>
      </c>
      <c r="J34" s="62"/>
    </row>
    <row r="35" s="2" customFormat="1" collapsed="1" spans="1:10">
      <c r="A35" s="20"/>
      <c r="B35" s="29"/>
      <c r="C35" s="30"/>
      <c r="D35" s="30"/>
      <c r="E35" s="30"/>
      <c r="F35" s="30"/>
      <c r="G35" s="49"/>
      <c r="H35" s="20"/>
      <c r="I35" s="20"/>
      <c r="J35" s="20"/>
    </row>
    <row r="36" s="2" customFormat="1" spans="1:10">
      <c r="A36" s="20"/>
      <c r="B36" s="29"/>
      <c r="C36" s="30"/>
      <c r="D36" s="30"/>
      <c r="E36" s="30"/>
      <c r="F36" s="30"/>
      <c r="G36" s="49"/>
      <c r="H36" s="20"/>
      <c r="I36" s="20"/>
      <c r="J36" s="20"/>
    </row>
    <row r="37" s="2" customFormat="1" spans="1:10">
      <c r="A37" s="23" t="s">
        <v>25</v>
      </c>
      <c r="B37" s="23"/>
      <c r="C37" s="23"/>
      <c r="D37" s="23"/>
      <c r="E37" s="23"/>
      <c r="F37" s="23"/>
      <c r="G37" s="23"/>
      <c r="H37" s="23"/>
      <c r="I37" s="23"/>
      <c r="J37" s="23"/>
    </row>
    <row r="38" s="2" customFormat="1" ht="17" spans="1:7">
      <c r="A38" s="20"/>
      <c r="B38" s="7" t="s">
        <v>1</v>
      </c>
      <c r="C38" s="8"/>
      <c r="G38" s="31"/>
    </row>
    <row r="39" s="2" customFormat="1" ht="15" customHeight="1" spans="1:10">
      <c r="A39" s="20"/>
      <c r="B39" s="10">
        <v>2025</v>
      </c>
      <c r="C39" s="10"/>
      <c r="D39" s="24"/>
      <c r="E39" s="32" t="s">
        <v>26</v>
      </c>
      <c r="F39" s="32"/>
      <c r="G39" s="32"/>
      <c r="H39" s="32"/>
      <c r="I39" s="32"/>
      <c r="J39" s="32"/>
    </row>
    <row r="40" s="2" customFormat="1" spans="1:10">
      <c r="A40" s="20"/>
      <c r="B40" s="10"/>
      <c r="C40" s="10"/>
      <c r="E40" s="32"/>
      <c r="F40" s="32"/>
      <c r="G40" s="32"/>
      <c r="H40" s="32"/>
      <c r="I40" s="32"/>
      <c r="J40" s="32"/>
    </row>
    <row r="41" s="2" customFormat="1" spans="1:7">
      <c r="A41" s="20"/>
      <c r="B41" s="10"/>
      <c r="C41" s="10"/>
      <c r="D41" s="11"/>
      <c r="G41" s="31"/>
    </row>
    <row r="42" s="2" customFormat="1" ht="30" customHeight="1" spans="1:7">
      <c r="A42" s="20"/>
      <c r="B42" s="10"/>
      <c r="C42" s="10"/>
      <c r="G42" s="31"/>
    </row>
    <row r="43" s="2" customFormat="1" ht="15" customHeight="1" spans="1:9">
      <c r="A43" s="20"/>
      <c r="B43" s="25"/>
      <c r="C43" s="25"/>
      <c r="D43" s="12"/>
      <c r="E43" s="12"/>
      <c r="F43" s="12"/>
      <c r="G43" s="52"/>
      <c r="H43" s="12"/>
      <c r="I43" s="12"/>
    </row>
    <row r="44" s="2" customFormat="1" spans="1:10">
      <c r="A44" s="20"/>
      <c r="B44" s="26" t="s">
        <v>5</v>
      </c>
      <c r="C44" s="26"/>
      <c r="D44" s="3"/>
      <c r="E44" s="33" t="s">
        <v>6</v>
      </c>
      <c r="F44" s="34" t="s">
        <v>7</v>
      </c>
      <c r="G44" s="35" t="s">
        <v>8</v>
      </c>
      <c r="H44" s="34" t="s">
        <v>9</v>
      </c>
      <c r="I44" s="34" t="s">
        <v>10</v>
      </c>
      <c r="J44" s="55" t="s">
        <v>11</v>
      </c>
    </row>
    <row r="45" s="2" customFormat="1" spans="1:10">
      <c r="A45" s="20"/>
      <c r="B45" s="14" t="s">
        <v>12</v>
      </c>
      <c r="C45" s="15">
        <v>1423500</v>
      </c>
      <c r="D45" s="4"/>
      <c r="E45" s="36">
        <v>0.25</v>
      </c>
      <c r="F45" s="37" t="s">
        <v>13</v>
      </c>
      <c r="G45" s="38">
        <f>C46*0.25+C46</f>
        <v>8088.06818181818</v>
      </c>
      <c r="H45" s="39"/>
      <c r="I45" s="56">
        <f>G45*H45</f>
        <v>0</v>
      </c>
      <c r="J45" s="57"/>
    </row>
    <row r="46" s="2" customFormat="1" spans="1:10">
      <c r="A46" s="20"/>
      <c r="B46" s="14" t="s">
        <v>14</v>
      </c>
      <c r="C46" s="16">
        <f>C45/220</f>
        <v>6470.45454545455</v>
      </c>
      <c r="D46" s="4"/>
      <c r="E46" s="36">
        <v>0.35</v>
      </c>
      <c r="F46" s="37" t="s">
        <v>15</v>
      </c>
      <c r="G46" s="38">
        <f>C46*0.35+C46</f>
        <v>8735.11363636364</v>
      </c>
      <c r="H46" s="40"/>
      <c r="I46" s="58">
        <f t="shared" ref="I46:I48" si="4">G46*H46</f>
        <v>0</v>
      </c>
      <c r="J46" s="59"/>
    </row>
    <row r="47" s="2" customFormat="1" spans="1:10">
      <c r="A47" s="20"/>
      <c r="B47" s="27" t="s">
        <v>24</v>
      </c>
      <c r="C47" s="27"/>
      <c r="D47" s="4"/>
      <c r="E47" s="36">
        <v>0.75</v>
      </c>
      <c r="F47" s="37" t="s">
        <v>17</v>
      </c>
      <c r="G47" s="38">
        <f>C46*0.75+C46</f>
        <v>11323.2954545455</v>
      </c>
      <c r="H47" s="39"/>
      <c r="I47" s="56">
        <f t="shared" si="4"/>
        <v>0</v>
      </c>
      <c r="J47" s="57"/>
    </row>
    <row r="48" s="2" customFormat="1" spans="1:10">
      <c r="A48" s="20"/>
      <c r="B48" s="28"/>
      <c r="C48" s="28"/>
      <c r="D48" s="4"/>
      <c r="E48" s="36">
        <v>0.75</v>
      </c>
      <c r="F48" s="41" t="s">
        <v>18</v>
      </c>
      <c r="G48" s="42">
        <f>C46*0.75+C46</f>
        <v>11323.2954545455</v>
      </c>
      <c r="H48" s="40"/>
      <c r="I48" s="58">
        <f t="shared" si="4"/>
        <v>0</v>
      </c>
      <c r="J48" s="59"/>
    </row>
    <row r="49" s="2" customFormat="1" spans="1:10">
      <c r="A49" s="20"/>
      <c r="B49" s="28"/>
      <c r="C49" s="28"/>
      <c r="D49" s="4"/>
      <c r="E49" s="36">
        <v>1</v>
      </c>
      <c r="F49" s="37" t="s">
        <v>19</v>
      </c>
      <c r="G49" s="38">
        <f>C46*1+C46</f>
        <v>12940.9090909091</v>
      </c>
      <c r="H49" s="39"/>
      <c r="I49" s="56">
        <f t="shared" ref="I49:I51" si="5">G49*H49</f>
        <v>0</v>
      </c>
      <c r="J49" s="60"/>
    </row>
    <row r="50" s="2" customFormat="1" spans="1:10">
      <c r="A50" s="20"/>
      <c r="B50" s="28"/>
      <c r="C50" s="28"/>
      <c r="D50" s="4"/>
      <c r="E50" s="36">
        <v>1.1</v>
      </c>
      <c r="F50" s="41" t="s">
        <v>20</v>
      </c>
      <c r="G50" s="42">
        <f>C46*1.1+C46</f>
        <v>13587.9545454545</v>
      </c>
      <c r="H50" s="40"/>
      <c r="I50" s="58">
        <f t="shared" si="5"/>
        <v>0</v>
      </c>
      <c r="J50" s="59"/>
    </row>
    <row r="51" s="2" customFormat="1" ht="17.55" spans="1:10">
      <c r="A51" s="20"/>
      <c r="B51" s="28"/>
      <c r="C51" s="28"/>
      <c r="D51" s="4"/>
      <c r="E51" s="43">
        <v>1.5</v>
      </c>
      <c r="F51" s="44" t="s">
        <v>21</v>
      </c>
      <c r="G51" s="45">
        <f>C46*1.5+C46</f>
        <v>16176.1363636364</v>
      </c>
      <c r="H51" s="46"/>
      <c r="I51" s="61">
        <f t="shared" si="5"/>
        <v>0</v>
      </c>
      <c r="J51" s="62"/>
    </row>
    <row r="52" s="2" customFormat="1" spans="1:10">
      <c r="A52" s="20"/>
      <c r="B52" s="20"/>
      <c r="C52" s="20"/>
      <c r="D52" s="20"/>
      <c r="E52" s="53"/>
      <c r="F52" s="20"/>
      <c r="G52" s="49"/>
      <c r="H52" s="20"/>
      <c r="I52" s="20"/>
      <c r="J52" s="20"/>
    </row>
    <row r="53" s="2" customFormat="1" spans="1:10">
      <c r="A53" s="20"/>
      <c r="B53" s="20"/>
      <c r="C53" s="20"/>
      <c r="D53" s="20"/>
      <c r="E53" s="20"/>
      <c r="F53" s="20"/>
      <c r="G53" s="49"/>
      <c r="H53" s="20"/>
      <c r="I53" s="20"/>
      <c r="J53" s="20"/>
    </row>
    <row r="54" s="2" customFormat="1" spans="1:10">
      <c r="A54" s="20"/>
      <c r="B54" s="20"/>
      <c r="C54" s="20"/>
      <c r="D54" s="20"/>
      <c r="E54" s="20"/>
      <c r="F54" s="20"/>
      <c r="G54" s="49"/>
      <c r="H54" s="20"/>
      <c r="I54" s="20"/>
      <c r="J54" s="20"/>
    </row>
    <row r="55" s="2" customFormat="1" spans="1:10">
      <c r="A55" s="23" t="s">
        <v>27</v>
      </c>
      <c r="B55" s="23"/>
      <c r="C55" s="23"/>
      <c r="D55" s="23"/>
      <c r="E55" s="23"/>
      <c r="F55" s="23"/>
      <c r="G55" s="23"/>
      <c r="H55" s="23"/>
      <c r="I55" s="23"/>
      <c r="J55" s="23"/>
    </row>
    <row r="56" s="2" customFormat="1" ht="17" spans="1:7">
      <c r="A56" s="20"/>
      <c r="B56" s="7" t="s">
        <v>1</v>
      </c>
      <c r="C56" s="8"/>
      <c r="G56" s="31"/>
    </row>
    <row r="57" s="2" customFormat="1" ht="15" customHeight="1" spans="1:10">
      <c r="A57" s="20"/>
      <c r="B57" s="10">
        <v>2026</v>
      </c>
      <c r="C57" s="10"/>
      <c r="D57" s="24"/>
      <c r="E57" s="32" t="s">
        <v>28</v>
      </c>
      <c r="F57" s="32"/>
      <c r="G57" s="32"/>
      <c r="H57" s="32"/>
      <c r="I57" s="32"/>
      <c r="J57" s="32"/>
    </row>
    <row r="58" s="2" customFormat="1" spans="1:10">
      <c r="A58" s="20"/>
      <c r="B58" s="10"/>
      <c r="C58" s="10"/>
      <c r="E58" s="32"/>
      <c r="F58" s="32"/>
      <c r="G58" s="32"/>
      <c r="H58" s="32"/>
      <c r="I58" s="32"/>
      <c r="J58" s="32"/>
    </row>
    <row r="59" s="2" customFormat="1" spans="1:7">
      <c r="A59" s="20"/>
      <c r="B59" s="10"/>
      <c r="C59" s="10"/>
      <c r="D59" s="11"/>
      <c r="G59" s="31"/>
    </row>
    <row r="60" s="2" customFormat="1" ht="30" customHeight="1" spans="1:7">
      <c r="A60" s="20"/>
      <c r="B60" s="10"/>
      <c r="C60" s="10"/>
      <c r="G60" s="31"/>
    </row>
    <row r="61" s="2" customFormat="1" ht="17.55" spans="1:9">
      <c r="A61" s="20"/>
      <c r="B61" s="25"/>
      <c r="C61" s="25"/>
      <c r="D61" s="12"/>
      <c r="E61" s="12"/>
      <c r="F61" s="12"/>
      <c r="G61" s="52"/>
      <c r="H61" s="12"/>
      <c r="I61" s="12"/>
    </row>
    <row r="62" s="2" customFormat="1" spans="1:10">
      <c r="A62" s="20"/>
      <c r="B62" s="26" t="s">
        <v>5</v>
      </c>
      <c r="C62" s="26"/>
      <c r="D62" s="3"/>
      <c r="E62" s="33" t="s">
        <v>6</v>
      </c>
      <c r="F62" s="34" t="s">
        <v>7</v>
      </c>
      <c r="G62" s="35" t="s">
        <v>8</v>
      </c>
      <c r="H62" s="34" t="s">
        <v>9</v>
      </c>
      <c r="I62" s="34" t="s">
        <v>10</v>
      </c>
      <c r="J62" s="55" t="s">
        <v>11</v>
      </c>
    </row>
    <row r="63" s="2" customFormat="1" spans="1:10">
      <c r="A63" s="20"/>
      <c r="B63" s="14" t="s">
        <v>12</v>
      </c>
      <c r="C63" s="15"/>
      <c r="D63" s="4"/>
      <c r="E63" s="36">
        <v>0.25</v>
      </c>
      <c r="F63" s="37" t="s">
        <v>13</v>
      </c>
      <c r="G63" s="38">
        <f>C64*0.25+C64</f>
        <v>0</v>
      </c>
      <c r="H63" s="39"/>
      <c r="I63" s="56">
        <f>G63*H63</f>
        <v>0</v>
      </c>
      <c r="J63" s="57"/>
    </row>
    <row r="64" s="2" customFormat="1" spans="1:10">
      <c r="A64" s="20"/>
      <c r="B64" s="14" t="s">
        <v>14</v>
      </c>
      <c r="C64" s="16">
        <f>C63/210</f>
        <v>0</v>
      </c>
      <c r="D64" s="4"/>
      <c r="E64" s="36">
        <v>0.35</v>
      </c>
      <c r="F64" s="37" t="s">
        <v>15</v>
      </c>
      <c r="G64" s="38">
        <f>C64*0.35+C64</f>
        <v>0</v>
      </c>
      <c r="H64" s="40"/>
      <c r="I64" s="58">
        <f t="shared" ref="I64:I66" si="6">G64*H64</f>
        <v>0</v>
      </c>
      <c r="J64" s="59"/>
    </row>
    <row r="65" s="2" customFormat="1" spans="1:10">
      <c r="A65" s="20"/>
      <c r="B65" s="27" t="s">
        <v>24</v>
      </c>
      <c r="C65" s="27"/>
      <c r="D65" s="4"/>
      <c r="E65" s="36">
        <v>0.75</v>
      </c>
      <c r="F65" s="37" t="s">
        <v>17</v>
      </c>
      <c r="G65" s="38">
        <f>C64*0.75+C64</f>
        <v>0</v>
      </c>
      <c r="H65" s="39"/>
      <c r="I65" s="56">
        <f t="shared" si="6"/>
        <v>0</v>
      </c>
      <c r="J65" s="57"/>
    </row>
    <row r="66" s="2" customFormat="1" spans="1:10">
      <c r="A66" s="20"/>
      <c r="B66" s="28"/>
      <c r="C66" s="28"/>
      <c r="D66" s="4"/>
      <c r="E66" s="36">
        <v>0.75</v>
      </c>
      <c r="F66" s="41" t="s">
        <v>18</v>
      </c>
      <c r="G66" s="42">
        <f>C64*0.75+C64</f>
        <v>0</v>
      </c>
      <c r="H66" s="40"/>
      <c r="I66" s="58">
        <f t="shared" si="6"/>
        <v>0</v>
      </c>
      <c r="J66" s="59"/>
    </row>
    <row r="67" s="2" customFormat="1" spans="1:10">
      <c r="A67" s="20"/>
      <c r="B67" s="28"/>
      <c r="C67" s="28"/>
      <c r="D67" s="4"/>
      <c r="E67" s="36">
        <v>1</v>
      </c>
      <c r="F67" s="37" t="s">
        <v>19</v>
      </c>
      <c r="G67" s="38">
        <f>C64*1+C64</f>
        <v>0</v>
      </c>
      <c r="H67" s="39"/>
      <c r="I67" s="56">
        <f t="shared" ref="I67:I69" si="7">G67*H67</f>
        <v>0</v>
      </c>
      <c r="J67" s="60"/>
    </row>
    <row r="68" s="2" customFormat="1" spans="1:10">
      <c r="A68" s="20"/>
      <c r="B68" s="28"/>
      <c r="C68" s="28"/>
      <c r="D68" s="4"/>
      <c r="E68" s="36">
        <v>1.1</v>
      </c>
      <c r="F68" s="41" t="s">
        <v>20</v>
      </c>
      <c r="G68" s="42">
        <f>C64*1.1+C64</f>
        <v>0</v>
      </c>
      <c r="H68" s="40"/>
      <c r="I68" s="58">
        <f t="shared" si="7"/>
        <v>0</v>
      </c>
      <c r="J68" s="59"/>
    </row>
    <row r="69" s="2" customFormat="1" ht="17.55" spans="1:10">
      <c r="A69" s="20"/>
      <c r="B69" s="28"/>
      <c r="C69" s="28"/>
      <c r="D69" s="4"/>
      <c r="E69" s="43">
        <v>1.5</v>
      </c>
      <c r="F69" s="44" t="s">
        <v>21</v>
      </c>
      <c r="G69" s="45">
        <f>C64*1.5+C64</f>
        <v>0</v>
      </c>
      <c r="H69" s="46"/>
      <c r="I69" s="61">
        <f t="shared" si="7"/>
        <v>0</v>
      </c>
      <c r="J69" s="62"/>
    </row>
    <row r="70" s="2" customFormat="1" spans="1:10">
      <c r="A70" s="20"/>
      <c r="B70" s="20"/>
      <c r="C70" s="20"/>
      <c r="D70" s="20"/>
      <c r="E70" s="20"/>
      <c r="F70" s="20"/>
      <c r="G70" s="49"/>
      <c r="H70" s="20"/>
      <c r="I70" s="20"/>
      <c r="J70" s="20"/>
    </row>
    <row r="71" s="2" customFormat="1" spans="1:10">
      <c r="A71" s="20"/>
      <c r="B71" s="20"/>
      <c r="C71" s="20"/>
      <c r="D71" s="20"/>
      <c r="E71" s="20"/>
      <c r="F71" s="20"/>
      <c r="G71" s="49"/>
      <c r="H71" s="20"/>
      <c r="I71" s="20"/>
      <c r="J71" s="20"/>
    </row>
    <row r="72" s="2" customFormat="1" spans="1:10">
      <c r="A72" s="20"/>
      <c r="B72" s="20"/>
      <c r="C72" s="20"/>
      <c r="D72" s="20"/>
      <c r="E72" s="20"/>
      <c r="F72" s="20"/>
      <c r="G72" s="49"/>
      <c r="H72" s="20"/>
      <c r="I72" s="20"/>
      <c r="J72" s="20"/>
    </row>
    <row r="73" s="2" customFormat="1" spans="1:10">
      <c r="A73" s="20"/>
      <c r="B73" s="20"/>
      <c r="C73" s="20"/>
      <c r="D73" s="20"/>
      <c r="E73" s="20"/>
      <c r="F73" s="20"/>
      <c r="G73" s="49"/>
      <c r="H73" s="20"/>
      <c r="I73" s="20"/>
      <c r="J73" s="20"/>
    </row>
    <row r="74" s="2" customFormat="1" spans="1:10">
      <c r="A74" s="20"/>
      <c r="B74" s="20"/>
      <c r="C74" s="20"/>
      <c r="D74" s="20"/>
      <c r="E74" s="20"/>
      <c r="F74" s="20"/>
      <c r="G74" s="49"/>
      <c r="H74" s="20"/>
      <c r="I74" s="20"/>
      <c r="J74" s="20"/>
    </row>
    <row r="75" s="2" customFormat="1" spans="1:10">
      <c r="A75" s="20"/>
      <c r="B75" s="20"/>
      <c r="C75" s="20"/>
      <c r="D75" s="20"/>
      <c r="E75" s="20"/>
      <c r="F75" s="20"/>
      <c r="G75" s="49"/>
      <c r="H75" s="20"/>
      <c r="I75" s="20"/>
      <c r="J75" s="20"/>
    </row>
    <row r="76" s="2" customFormat="1" spans="1:10">
      <c r="A76" s="20"/>
      <c r="B76" s="20"/>
      <c r="C76" s="20"/>
      <c r="D76" s="20"/>
      <c r="E76" s="20"/>
      <c r="F76" s="20"/>
      <c r="G76" s="49"/>
      <c r="H76" s="20"/>
      <c r="I76" s="20"/>
      <c r="J76" s="20"/>
    </row>
    <row r="77" s="2" customFormat="1" spans="7:7">
      <c r="G77" s="31"/>
    </row>
    <row r="78" s="2" customFormat="1" spans="7:7">
      <c r="G78" s="31"/>
    </row>
    <row r="79" s="2" customFormat="1" spans="7:7">
      <c r="G79" s="31"/>
    </row>
    <row r="80" s="2" customFormat="1" spans="7:7">
      <c r="G80" s="31"/>
    </row>
    <row r="81" s="2" customFormat="1" spans="7:7">
      <c r="G81" s="31"/>
    </row>
    <row r="82" s="2" customFormat="1" spans="7:7">
      <c r="G82" s="31"/>
    </row>
  </sheetData>
  <sheetProtection formatCells="0" insertRows="0" insertColumns="0"/>
  <protectedRanges>
    <protectedRange sqref="C11 C18 C45 C63 C28" name="Rango2"/>
    <protectedRange sqref="H11:H17 H28:H34 H45:H51 H63:H69" name="Rango1"/>
    <protectedRange sqref="J11:J17 J28:J34 J45:J51 J63:J69" name="Rango3"/>
  </protectedRanges>
  <mergeCells count="22">
    <mergeCell ref="E4:J4"/>
    <mergeCell ref="E8:J8"/>
    <mergeCell ref="B10:C10"/>
    <mergeCell ref="A20:J20"/>
    <mergeCell ref="E25:J25"/>
    <mergeCell ref="B27:C27"/>
    <mergeCell ref="A37:J37"/>
    <mergeCell ref="B44:C44"/>
    <mergeCell ref="A55:J55"/>
    <mergeCell ref="B62:C62"/>
    <mergeCell ref="B35:B36"/>
    <mergeCell ref="B13:C17"/>
    <mergeCell ref="B22:C25"/>
    <mergeCell ref="B47:C51"/>
    <mergeCell ref="B65:C69"/>
    <mergeCell ref="E39:J40"/>
    <mergeCell ref="E57:J58"/>
    <mergeCell ref="A1:XFD2"/>
    <mergeCell ref="B5:C8"/>
    <mergeCell ref="B30:C34"/>
    <mergeCell ref="B57:C60"/>
    <mergeCell ref="B39:C42"/>
  </mergeCells>
  <hyperlinks>
    <hyperlink ref="B10:C10" r:id="rId4" display="UNIFICACIÓN DE CRITERIO"/>
    <hyperlink ref="B27:C27" r:id="rId4" display="UNIFICACIÓN DE CRITERIO"/>
    <hyperlink ref="B44:C44" r:id="rId5" display="UNIFICACIÓN DE CRITERIO"/>
    <hyperlink ref="B62:C62" r:id="rId5" display="UNIFICACIÓN DE CRITERIO"/>
  </hyperlinks>
  <pageMargins left="0.7" right="0.7" top="0.75" bottom="0.75" header="0.3" footer="0.3"/>
  <pageSetup paperSize="1" orientation="portrait" horizontalDpi="300" verticalDpi="300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o2" rangeCreator="" othersAccessPermission="edit"/>
    <arrUserId title="Rango1" rangeCreator="" othersAccessPermission="edit"/>
    <arrUserId title="Rango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 Gerardo Couturier</cp:lastModifiedBy>
  <dcterms:created xsi:type="dcterms:W3CDTF">2023-08-08T12:05:00Z</dcterms:created>
  <dcterms:modified xsi:type="dcterms:W3CDTF">2025-07-11T21:06:45Z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7EDBDB368CF40C5745D1716803F49081_42</vt:lpwstr>
  </property>
  <property fmtid="{D5CDD505-2E9C-101B-9397-08002B2CF9AE}" pid="3" name="KSOProductBuildVer">
    <vt:lpwstr>3082-6.15.0.8733</vt:lpwstr>
  </property>
</Properties>
</file>